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430" activeTab="0"/>
  </bookViews>
  <sheets>
    <sheet name="提案評価シート " sheetId="1" r:id="rId1"/>
  </sheets>
  <definedNames>
    <definedName name="_xlnm.Print_Area" localSheetId="0">'提案評価シート '!$A$1:$K$66</definedName>
    <definedName name="_xlnm.Print_Titles" localSheetId="0">'提案評価シート '!$6:$7</definedName>
  </definedNames>
  <calcPr fullCalcOnLoad="1"/>
</workbook>
</file>

<file path=xl/sharedStrings.xml><?xml version="1.0" encoding="utf-8"?>
<sst xmlns="http://schemas.openxmlformats.org/spreadsheetml/2006/main" count="91" uniqueCount="91">
  <si>
    <t>提案業者：</t>
  </si>
  <si>
    <t>評価項目（ﾎﾟｲﾝﾄ）</t>
  </si>
  <si>
    <t>大分類</t>
  </si>
  <si>
    <t>要素･観点</t>
  </si>
  <si>
    <t>メモ･確認事項</t>
  </si>
  <si>
    <t>評価項目ﾎﾟｲﾝﾄ集計</t>
  </si>
  <si>
    <t>評価ﾎﾟｲﾝﾄ</t>
  </si>
  <si>
    <t>計算</t>
  </si>
  <si>
    <t>◎</t>
  </si>
  <si>
    <t>×</t>
  </si>
  <si>
    <t>小計</t>
  </si>
  <si>
    <t>〇</t>
  </si>
  <si>
    <t>信頼性（５）</t>
  </si>
  <si>
    <t>企業信用力</t>
  </si>
  <si>
    <t>継続性</t>
  </si>
  <si>
    <t>財務体質</t>
  </si>
  <si>
    <t>業界実績（製造業、自動車部品製造業）</t>
  </si>
  <si>
    <t>資質・能力（５）</t>
  </si>
  <si>
    <t>取り纏めSE能力</t>
  </si>
  <si>
    <t>資質</t>
  </si>
  <si>
    <t>人格</t>
  </si>
  <si>
    <t>業務経験</t>
  </si>
  <si>
    <t>代替要員</t>
  </si>
  <si>
    <t>提案力</t>
  </si>
  <si>
    <t>業務の理解度</t>
  </si>
  <si>
    <t>改善提案力</t>
  </si>
  <si>
    <t>具体性・実現性</t>
  </si>
  <si>
    <t>経済性</t>
  </si>
  <si>
    <t>適合性１（１０）</t>
  </si>
  <si>
    <t>製品（パッケージ評価）</t>
  </si>
  <si>
    <t>業務適合性（改造するか、外付けか、適合率）</t>
  </si>
  <si>
    <t>出荷実績</t>
  </si>
  <si>
    <t>バージョン管理</t>
  </si>
  <si>
    <t>機能強化実績</t>
  </si>
  <si>
    <t>継続性（保守サポート）</t>
  </si>
  <si>
    <t>適合性２（４０）</t>
  </si>
  <si>
    <t>提案内容</t>
  </si>
  <si>
    <t>要件に対する適合性</t>
  </si>
  <si>
    <r>
      <t>基本要件
（</t>
    </r>
    <r>
      <rPr>
        <u val="single"/>
        <sz val="11"/>
        <rFont val="ＭＳ Ｐゴシック"/>
        <family val="3"/>
      </rPr>
      <t>ﾊﾟｯｹｰｼﾞのまま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改造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外付け</t>
    </r>
  </si>
  <si>
    <t>①共通事項</t>
  </si>
  <si>
    <t>②販売業務</t>
  </si>
  <si>
    <t>③生産管理</t>
  </si>
  <si>
    <t>④製造</t>
  </si>
  <si>
    <t>⑤購買管理</t>
  </si>
  <si>
    <t>⑥在庫管理</t>
  </si>
  <si>
    <r>
      <t xml:space="preserve">重点要件
</t>
    </r>
    <r>
      <rPr>
        <u val="single"/>
        <sz val="11"/>
        <rFont val="ＭＳ Ｐゴシック"/>
        <family val="3"/>
      </rPr>
      <t>業務の理解度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業界知識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業務知識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実現性のある提案か</t>
    </r>
  </si>
  <si>
    <t>⑦設計変更になった部品の在庫管理強化</t>
  </si>
  <si>
    <t>⑮月末実績集計作業の精度の向上・時間短縮</t>
  </si>
  <si>
    <t>⑯各種マスター・トランザクションデータの切出し機能</t>
  </si>
  <si>
    <t>⑰VANを介しての受注･出荷業務が発生する取引先への対応</t>
  </si>
  <si>
    <t>実現性（５）</t>
  </si>
  <si>
    <t>日程・体制</t>
  </si>
  <si>
    <t>スケジュールの妥当性
（ユーザ作業に無理はないか。マスタ・教育）</t>
  </si>
  <si>
    <t>開発体制の充分性</t>
  </si>
  <si>
    <t>将来性（５）</t>
  </si>
  <si>
    <t>拡張</t>
  </si>
  <si>
    <t>システムの柔軟性</t>
  </si>
  <si>
    <t>２次以降に対する拡張性</t>
  </si>
  <si>
    <t>経済性（３０）</t>
  </si>
  <si>
    <t>見積金額</t>
  </si>
  <si>
    <t>一時費用</t>
  </si>
  <si>
    <t>　　合計金額</t>
  </si>
  <si>
    <t>　　　　ハード・基本ソフト</t>
  </si>
  <si>
    <t>　　　　パッケージ（ｻｰﾊﾞﾗｲｾﾝｽ、ｸﾗｲｱﾝﾄﾗｲｾﾝｽ）</t>
  </si>
  <si>
    <t>　　　　カスタマイズ費</t>
  </si>
  <si>
    <t>　　　　SEサポート費（人月、費用）</t>
  </si>
  <si>
    <t>　　　　その他インフラ費用（ネットワーク、回線）</t>
  </si>
  <si>
    <t>運用経費（一時費用のリース料を除く）</t>
  </si>
  <si>
    <t>　　　　ハード保守費</t>
  </si>
  <si>
    <t>　　　　ソフト保守費</t>
  </si>
  <si>
    <t>　　　　回線料</t>
  </si>
  <si>
    <t>合計ポイント</t>
  </si>
  <si>
    <t>③部品所要量展開機能</t>
  </si>
  <si>
    <t>④作業指示機能</t>
  </si>
  <si>
    <t>⑧的確な発注と納期遅延の防止機能</t>
  </si>
  <si>
    <t>⑥部品の在庫精度の向上機能</t>
  </si>
  <si>
    <t>⑨試作品の生産指示機能</t>
  </si>
  <si>
    <t>⑪誤出荷防止と納期遅れの防止機能</t>
  </si>
  <si>
    <t>⑫支払明細データ及び支払通知機能</t>
  </si>
  <si>
    <t>⑬支払の銀行連携機能</t>
  </si>
  <si>
    <t>⑭売掛金の照合機能</t>
  </si>
  <si>
    <t>①在庫状況が見える化に対する機能</t>
  </si>
  <si>
    <t>②製造現場での在庫精度向上対応機能</t>
  </si>
  <si>
    <t>⑤内示から確定受注への切替機能</t>
  </si>
  <si>
    <t>⑩外作及び工程発注管理機能</t>
  </si>
  <si>
    <t>◎／○／×</t>
  </si>
  <si>
    <t>評価※</t>
  </si>
  <si>
    <t>提供：日立情報システムズ　基幹業務パッケージ「TENSUITE」サイト</t>
  </si>
  <si>
    <t>　※評価欄の該当項目に｢◎／○／×｣を入力する事でポイントが計算されます。</t>
  </si>
  <si>
    <t>ITベンダー選定・評価シート</t>
  </si>
  <si>
    <t>コラム第9回「正しいＩＴベンダーの選定・評価法」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</si>
</sst>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00_ "/>
    <numFmt numFmtId="182" formatCode="#,##0.0_ "/>
    <numFmt numFmtId="183" formatCode="#,##0_ "/>
    <numFmt numFmtId="184" formatCode="0.0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u val="single"/>
      <sz val="16"/>
      <name val="HGS創英角ｺﾞｼｯｸUB"/>
      <family val="3"/>
    </font>
    <font>
      <u val="single"/>
      <sz val="11"/>
      <color indexed="12"/>
      <name val="ＭＳ Ｐ明朝"/>
      <family val="1"/>
    </font>
    <font>
      <b/>
      <u val="single"/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8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18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84" fontId="0" fillId="0" borderId="23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16" applyFont="1" applyAlignment="1">
      <alignment horizontal="right"/>
    </xf>
    <xf numFmtId="0" fontId="10" fillId="0" borderId="0" xfId="16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suite.jp/column/009-4.html" TargetMode="External" /><Relationship Id="rId3" Type="http://schemas.openxmlformats.org/officeDocument/2006/relationships/hyperlink" Target="http://www.tensuite.jp/column/009-4.htm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hitachijoho.com/" TargetMode="External" /><Relationship Id="rId6" Type="http://schemas.openxmlformats.org/officeDocument/2006/relationships/hyperlink" Target="http://www.hitachijoh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942975</xdr:colOff>
      <xdr:row>1</xdr:row>
      <xdr:rowOff>238125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rcRect t="7463" b="8955"/>
        <a:stretch>
          <a:fillRect/>
        </a:stretch>
      </xdr:blipFill>
      <xdr:spPr>
        <a:xfrm>
          <a:off x="76200" y="0"/>
          <a:ext cx="2085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28575</xdr:rowOff>
    </xdr:from>
    <xdr:to>
      <xdr:col>11</xdr:col>
      <xdr:colOff>9525</xdr:colOff>
      <xdr:row>0</xdr:row>
      <xdr:rowOff>361950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28575"/>
          <a:ext cx="1581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suite.jp/column/009-4.html" TargetMode="External" /><Relationship Id="rId2" Type="http://schemas.openxmlformats.org/officeDocument/2006/relationships/hyperlink" Target="http://www.tensuite.jp/" TargetMode="External" /><Relationship Id="rId3" Type="http://schemas.openxmlformats.org/officeDocument/2006/relationships/hyperlink" Target="http://www.tensuite.jp/column/009-1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6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16.00390625" style="1" customWidth="1"/>
    <col min="2" max="2" width="13.75390625" style="1" customWidth="1"/>
    <col min="3" max="3" width="44.625" style="1" customWidth="1"/>
    <col min="4" max="4" width="11.375" style="2" customWidth="1"/>
    <col min="5" max="5" width="20.25390625" style="0" customWidth="1"/>
    <col min="6" max="6" width="17.75390625" style="0" customWidth="1"/>
    <col min="7" max="7" width="8.75390625" style="0" customWidth="1"/>
    <col min="8" max="11" width="6.75390625" style="0" customWidth="1"/>
  </cols>
  <sheetData>
    <row r="1" ht="29.25" customHeight="1"/>
    <row r="2" spans="5:11" ht="29.25" customHeight="1">
      <c r="E2" s="76" t="s">
        <v>87</v>
      </c>
      <c r="F2" s="76"/>
      <c r="G2" s="76"/>
      <c r="H2" s="76"/>
      <c r="I2" s="76"/>
      <c r="J2" s="76"/>
      <c r="K2" s="76"/>
    </row>
    <row r="3" spans="1:11" ht="29.25" customHeight="1" thickBot="1">
      <c r="A3" s="75" t="s">
        <v>89</v>
      </c>
      <c r="E3" s="77" t="s">
        <v>90</v>
      </c>
      <c r="F3" s="77"/>
      <c r="G3" s="77"/>
      <c r="H3" s="77"/>
      <c r="I3" s="77"/>
      <c r="J3" s="77"/>
      <c r="K3" s="77"/>
    </row>
    <row r="4" spans="1:11" ht="29.25" customHeight="1" thickBot="1">
      <c r="A4" s="70" t="s">
        <v>0</v>
      </c>
      <c r="B4" s="71"/>
      <c r="C4" s="72"/>
      <c r="D4" s="73" t="s">
        <v>88</v>
      </c>
      <c r="E4" s="74"/>
      <c r="F4" s="74"/>
      <c r="G4" s="74"/>
      <c r="H4" s="74"/>
      <c r="I4" s="74"/>
      <c r="J4" s="74"/>
      <c r="K4" s="74"/>
    </row>
    <row r="5" spans="4:11" ht="7.5" customHeight="1" thickBot="1"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66" t="s">
        <v>1</v>
      </c>
      <c r="B6" s="68" t="s">
        <v>2</v>
      </c>
      <c r="C6" s="68" t="s">
        <v>3</v>
      </c>
      <c r="D6" s="32" t="s">
        <v>86</v>
      </c>
      <c r="E6" s="4" t="s">
        <v>4</v>
      </c>
      <c r="F6" s="47" t="s">
        <v>5</v>
      </c>
      <c r="G6" s="46" t="s">
        <v>6</v>
      </c>
      <c r="H6" s="46" t="s">
        <v>7</v>
      </c>
      <c r="I6" s="46"/>
      <c r="J6" s="46"/>
      <c r="K6" s="46"/>
    </row>
    <row r="7" spans="1:12" ht="25.5" customHeight="1">
      <c r="A7" s="67"/>
      <c r="B7" s="36"/>
      <c r="C7" s="36"/>
      <c r="D7" s="6" t="s">
        <v>85</v>
      </c>
      <c r="E7" s="7"/>
      <c r="F7" s="47"/>
      <c r="G7" s="46"/>
      <c r="H7" s="5" t="s">
        <v>10</v>
      </c>
      <c r="I7" s="5" t="s">
        <v>8</v>
      </c>
      <c r="J7" s="5" t="s">
        <v>11</v>
      </c>
      <c r="K7" s="5" t="s">
        <v>9</v>
      </c>
      <c r="L7" s="3"/>
    </row>
    <row r="8" spans="1:11" ht="14.25" customHeight="1">
      <c r="A8" s="59" t="s">
        <v>12</v>
      </c>
      <c r="B8" s="60" t="s">
        <v>13</v>
      </c>
      <c r="C8" s="8" t="s">
        <v>14</v>
      </c>
      <c r="D8" s="39"/>
      <c r="E8" s="9"/>
      <c r="F8" s="48">
        <f>G8</f>
        <v>0</v>
      </c>
      <c r="G8" s="34">
        <f>5*(H8/5)</f>
        <v>0</v>
      </c>
      <c r="H8" s="50">
        <f>SUM(I8:K10)</f>
        <v>0</v>
      </c>
      <c r="I8" s="50">
        <f>IF(D8="◎",5,0)</f>
        <v>0</v>
      </c>
      <c r="J8" s="50">
        <f>IF(D8="○",3,0)</f>
        <v>0</v>
      </c>
      <c r="K8" s="50">
        <f>IF(D8="×",0,0)</f>
        <v>0</v>
      </c>
    </row>
    <row r="9" spans="1:11" ht="14.25" customHeight="1">
      <c r="A9" s="59"/>
      <c r="B9" s="60"/>
      <c r="C9" s="8" t="s">
        <v>15</v>
      </c>
      <c r="D9" s="37"/>
      <c r="E9" s="10"/>
      <c r="F9" s="44"/>
      <c r="G9" s="35"/>
      <c r="H9" s="51"/>
      <c r="I9" s="51"/>
      <c r="J9" s="51"/>
      <c r="K9" s="51"/>
    </row>
    <row r="10" spans="1:11" ht="14.25" customHeight="1">
      <c r="A10" s="59"/>
      <c r="B10" s="60"/>
      <c r="C10" s="8" t="s">
        <v>16</v>
      </c>
      <c r="D10" s="38"/>
      <c r="E10" s="10"/>
      <c r="F10" s="49"/>
      <c r="G10" s="69"/>
      <c r="H10" s="52"/>
      <c r="I10" s="52"/>
      <c r="J10" s="52"/>
      <c r="K10" s="52"/>
    </row>
    <row r="11" spans="1:12" ht="14.25" customHeight="1">
      <c r="A11" s="59" t="s">
        <v>17</v>
      </c>
      <c r="B11" s="56" t="s">
        <v>18</v>
      </c>
      <c r="C11" s="8" t="s">
        <v>19</v>
      </c>
      <c r="D11" s="37"/>
      <c r="E11" s="10"/>
      <c r="F11" s="43">
        <f>G11</f>
        <v>0</v>
      </c>
      <c r="G11" s="34">
        <f>(5/2)*(H11/5)</f>
        <v>0</v>
      </c>
      <c r="H11" s="50">
        <f>SUM(I11:K14)</f>
        <v>0</v>
      </c>
      <c r="I11" s="50">
        <f>IF(D11="◎",5,0)</f>
        <v>0</v>
      </c>
      <c r="J11" s="50">
        <f>IF(D11="○",3,0)</f>
        <v>0</v>
      </c>
      <c r="K11" s="50">
        <f>IF(D11="×",0,0)</f>
        <v>0</v>
      </c>
      <c r="L11" s="15"/>
    </row>
    <row r="12" spans="1:15" ht="14.25" customHeight="1">
      <c r="A12" s="59"/>
      <c r="B12" s="57"/>
      <c r="C12" s="8" t="s">
        <v>20</v>
      </c>
      <c r="D12" s="37"/>
      <c r="E12" s="10"/>
      <c r="F12" s="44"/>
      <c r="G12" s="35"/>
      <c r="H12" s="51"/>
      <c r="I12" s="51"/>
      <c r="J12" s="51"/>
      <c r="K12" s="51"/>
      <c r="L12" s="15"/>
      <c r="M12" s="16"/>
      <c r="N12" s="16"/>
      <c r="O12" s="16"/>
    </row>
    <row r="13" spans="1:15" ht="14.25" customHeight="1">
      <c r="A13" s="59"/>
      <c r="B13" s="57"/>
      <c r="C13" s="8" t="s">
        <v>21</v>
      </c>
      <c r="D13" s="37"/>
      <c r="E13" s="10"/>
      <c r="F13" s="44"/>
      <c r="G13" s="35"/>
      <c r="H13" s="51"/>
      <c r="I13" s="51"/>
      <c r="J13" s="51"/>
      <c r="K13" s="51"/>
      <c r="L13" s="15"/>
      <c r="M13" s="16"/>
      <c r="N13" s="16"/>
      <c r="O13" s="16"/>
    </row>
    <row r="14" spans="1:15" ht="14.25" customHeight="1">
      <c r="A14" s="59"/>
      <c r="B14" s="58"/>
      <c r="C14" s="8" t="s">
        <v>22</v>
      </c>
      <c r="D14" s="38"/>
      <c r="E14" s="10"/>
      <c r="F14" s="45"/>
      <c r="G14" s="69"/>
      <c r="H14" s="52"/>
      <c r="I14" s="52"/>
      <c r="J14" s="52"/>
      <c r="K14" s="52"/>
      <c r="L14" s="15"/>
      <c r="M14" s="16"/>
      <c r="N14" s="16"/>
      <c r="O14" s="16"/>
    </row>
    <row r="15" spans="1:15" ht="14.25" customHeight="1">
      <c r="A15" s="59"/>
      <c r="B15" s="56" t="s">
        <v>23</v>
      </c>
      <c r="C15" s="8" t="s">
        <v>24</v>
      </c>
      <c r="D15" s="37"/>
      <c r="E15" s="10"/>
      <c r="F15" s="43">
        <f>G15</f>
        <v>0</v>
      </c>
      <c r="G15" s="34">
        <f>(5/2)*(H15/5)</f>
        <v>0</v>
      </c>
      <c r="H15" s="50">
        <f>SUM(I15:K18)</f>
        <v>0</v>
      </c>
      <c r="I15" s="50">
        <f>IF(D15="◎",5,0)</f>
        <v>0</v>
      </c>
      <c r="J15" s="53">
        <f>IF(D15="○",3,0)</f>
        <v>0</v>
      </c>
      <c r="K15" s="50">
        <f>IF(D15="×",0,0)</f>
        <v>0</v>
      </c>
      <c r="L15" s="15"/>
      <c r="M15" s="16"/>
      <c r="N15" s="16"/>
      <c r="O15" s="16"/>
    </row>
    <row r="16" spans="1:15" ht="14.25" customHeight="1">
      <c r="A16" s="59"/>
      <c r="B16" s="57"/>
      <c r="C16" s="8" t="s">
        <v>25</v>
      </c>
      <c r="D16" s="37"/>
      <c r="E16" s="10"/>
      <c r="F16" s="44"/>
      <c r="G16" s="35"/>
      <c r="H16" s="51"/>
      <c r="I16" s="51"/>
      <c r="J16" s="54"/>
      <c r="K16" s="51"/>
      <c r="L16" s="15"/>
      <c r="M16" s="17"/>
      <c r="N16" s="16"/>
      <c r="O16" s="16"/>
    </row>
    <row r="17" spans="1:15" ht="14.25" customHeight="1">
      <c r="A17" s="59"/>
      <c r="B17" s="57"/>
      <c r="C17" s="8" t="s">
        <v>26</v>
      </c>
      <c r="D17" s="37"/>
      <c r="E17" s="10"/>
      <c r="F17" s="44"/>
      <c r="G17" s="35"/>
      <c r="H17" s="51"/>
      <c r="I17" s="51"/>
      <c r="J17" s="54"/>
      <c r="K17" s="51"/>
      <c r="L17" s="15"/>
      <c r="M17" s="17"/>
      <c r="N17" s="16"/>
      <c r="O17" s="16"/>
    </row>
    <row r="18" spans="1:15" ht="14.25" customHeight="1">
      <c r="A18" s="59"/>
      <c r="B18" s="58"/>
      <c r="C18" s="8" t="s">
        <v>27</v>
      </c>
      <c r="D18" s="38"/>
      <c r="E18" s="10"/>
      <c r="F18" s="45"/>
      <c r="G18" s="69"/>
      <c r="H18" s="52"/>
      <c r="I18" s="52"/>
      <c r="J18" s="55"/>
      <c r="K18" s="52"/>
      <c r="L18" s="15"/>
      <c r="M18" s="17"/>
      <c r="N18" s="16"/>
      <c r="O18" s="16"/>
    </row>
    <row r="19" spans="1:15" ht="14.25" customHeight="1">
      <c r="A19" s="61" t="s">
        <v>28</v>
      </c>
      <c r="B19" s="56" t="s">
        <v>29</v>
      </c>
      <c r="C19" s="8" t="s">
        <v>30</v>
      </c>
      <c r="D19" s="18"/>
      <c r="E19" s="10"/>
      <c r="F19" s="43">
        <f>SUM(G19:G23)</f>
        <v>0</v>
      </c>
      <c r="G19" s="19">
        <f>(10/5)*H19/5</f>
        <v>0</v>
      </c>
      <c r="H19" s="20">
        <f>SUM(I19:K19)</f>
        <v>0</v>
      </c>
      <c r="I19" s="21">
        <f>IF(D19="◎",5,0)</f>
        <v>0</v>
      </c>
      <c r="J19" s="21">
        <f>IF(D19="○",3,0)</f>
        <v>0</v>
      </c>
      <c r="K19" s="21">
        <f>IF(D19="×",0,0)</f>
        <v>0</v>
      </c>
      <c r="M19" s="17"/>
      <c r="N19" s="16"/>
      <c r="O19" s="16"/>
    </row>
    <row r="20" spans="1:15" ht="14.25" customHeight="1">
      <c r="A20" s="62"/>
      <c r="B20" s="57"/>
      <c r="C20" s="8" t="s">
        <v>31</v>
      </c>
      <c r="D20" s="18"/>
      <c r="E20" s="10"/>
      <c r="F20" s="44"/>
      <c r="G20" s="11">
        <f>(10/5)*H20/5</f>
        <v>0</v>
      </c>
      <c r="H20" s="22">
        <f>SUM(I20:K20)</f>
        <v>0</v>
      </c>
      <c r="I20" s="21">
        <f>IF(D20="◎",5,0)</f>
        <v>0</v>
      </c>
      <c r="J20" s="21">
        <f>IF(D20="○",3,0)</f>
        <v>0</v>
      </c>
      <c r="K20" s="21">
        <f>IF(D20="×",0,0)</f>
        <v>0</v>
      </c>
      <c r="M20" s="16"/>
      <c r="N20" s="16"/>
      <c r="O20" s="16"/>
    </row>
    <row r="21" spans="1:15" ht="14.25" customHeight="1">
      <c r="A21" s="62"/>
      <c r="B21" s="57"/>
      <c r="C21" s="8" t="s">
        <v>32</v>
      </c>
      <c r="D21" s="18"/>
      <c r="E21" s="10"/>
      <c r="F21" s="44"/>
      <c r="G21" s="11">
        <f>(10/5)*H21/5</f>
        <v>0</v>
      </c>
      <c r="H21" s="22">
        <f>SUM(I21:K21)</f>
        <v>0</v>
      </c>
      <c r="I21" s="21">
        <f>IF(D21="◎",5,0)</f>
        <v>0</v>
      </c>
      <c r="J21" s="21">
        <f>IF(D21="○",3,0)</f>
        <v>0</v>
      </c>
      <c r="K21" s="21">
        <f>IF(D21="×",0,0)</f>
        <v>0</v>
      </c>
      <c r="M21" s="15"/>
      <c r="N21" s="16"/>
      <c r="O21" s="16"/>
    </row>
    <row r="22" spans="1:15" ht="14.25" customHeight="1">
      <c r="A22" s="62"/>
      <c r="B22" s="57"/>
      <c r="C22" s="8" t="s">
        <v>33</v>
      </c>
      <c r="D22" s="18"/>
      <c r="E22" s="10"/>
      <c r="F22" s="44"/>
      <c r="G22" s="11">
        <f>(10/5)*H22/5</f>
        <v>0</v>
      </c>
      <c r="H22" s="22">
        <f>SUM(I22:K22)</f>
        <v>0</v>
      </c>
      <c r="I22" s="21">
        <f>IF(D22="◎",5,0)</f>
        <v>0</v>
      </c>
      <c r="J22" s="21">
        <f>IF(D22="○",3,0)</f>
        <v>0</v>
      </c>
      <c r="K22" s="21">
        <f>IF(D22="×",0,0)</f>
        <v>0</v>
      </c>
      <c r="M22" s="16"/>
      <c r="N22" s="16"/>
      <c r="O22" s="16"/>
    </row>
    <row r="23" spans="1:15" ht="14.25" customHeight="1">
      <c r="A23" s="63"/>
      <c r="B23" s="57"/>
      <c r="C23" s="8" t="s">
        <v>34</v>
      </c>
      <c r="D23" s="18"/>
      <c r="E23" s="10"/>
      <c r="F23" s="45"/>
      <c r="G23" s="13">
        <f>(10/5)*H23/5</f>
        <v>0</v>
      </c>
      <c r="H23" s="23">
        <f>SUM(I23:K23)</f>
        <v>0</v>
      </c>
      <c r="I23" s="21">
        <f>IF(D23="◎",5,0)</f>
        <v>0</v>
      </c>
      <c r="J23" s="21">
        <f>IF(D23="○",3,0)</f>
        <v>0</v>
      </c>
      <c r="K23" s="21">
        <f>IF(D23="×",0,0)</f>
        <v>0</v>
      </c>
      <c r="M23" s="16"/>
      <c r="N23" s="16"/>
      <c r="O23" s="16"/>
    </row>
    <row r="24" spans="1:15" ht="14.25" customHeight="1">
      <c r="A24" s="61" t="s">
        <v>35</v>
      </c>
      <c r="B24" s="8" t="s">
        <v>36</v>
      </c>
      <c r="C24" s="8" t="s">
        <v>37</v>
      </c>
      <c r="D24" s="18"/>
      <c r="E24" s="10"/>
      <c r="F24" s="24"/>
      <c r="G24" s="25"/>
      <c r="H24" s="26"/>
      <c r="I24" s="5"/>
      <c r="J24" s="5"/>
      <c r="K24" s="5"/>
      <c r="M24" s="16"/>
      <c r="N24" s="16"/>
      <c r="O24" s="16"/>
    </row>
    <row r="25" spans="1:15" ht="14.25" customHeight="1">
      <c r="A25" s="62"/>
      <c r="B25" s="60" t="s">
        <v>38</v>
      </c>
      <c r="C25" s="8" t="s">
        <v>39</v>
      </c>
      <c r="D25" s="18"/>
      <c r="E25" s="10"/>
      <c r="F25" s="40">
        <f>SUM(G25:G47)</f>
        <v>0</v>
      </c>
      <c r="G25" s="19">
        <f aca="true" t="shared" si="0" ref="G25:G47">(40/23)*(H25/5)</f>
        <v>0</v>
      </c>
      <c r="H25" s="20">
        <f aca="true" t="shared" si="1" ref="H25:H58">SUM(I25:K25)</f>
        <v>0</v>
      </c>
      <c r="I25" s="21">
        <f>IF(D25="◎",5,0)</f>
        <v>0</v>
      </c>
      <c r="J25" s="21">
        <f>IF(D25="○",3,0)</f>
        <v>0</v>
      </c>
      <c r="K25" s="21">
        <f>IF(D25="×",0,0)</f>
        <v>0</v>
      </c>
      <c r="M25" s="16"/>
      <c r="N25" s="16"/>
      <c r="O25" s="16"/>
    </row>
    <row r="26" spans="1:15" ht="14.25" customHeight="1">
      <c r="A26" s="62"/>
      <c r="B26" s="60"/>
      <c r="C26" s="8" t="s">
        <v>40</v>
      </c>
      <c r="D26" s="18"/>
      <c r="E26" s="10"/>
      <c r="F26" s="42"/>
      <c r="G26" s="11">
        <f t="shared" si="0"/>
        <v>0</v>
      </c>
      <c r="H26" s="22">
        <f t="shared" si="1"/>
        <v>0</v>
      </c>
      <c r="I26" s="21">
        <f aca="true" t="shared" si="2" ref="I26:I58">IF(D26="◎",5,0)</f>
        <v>0</v>
      </c>
      <c r="J26" s="21">
        <f aca="true" t="shared" si="3" ref="J26:J58">IF(D26="○",3,0)</f>
        <v>0</v>
      </c>
      <c r="K26" s="21">
        <f aca="true" t="shared" si="4" ref="K26:K58">IF(D26="×",0,0)</f>
        <v>0</v>
      </c>
      <c r="M26" s="16"/>
      <c r="N26" s="16"/>
      <c r="O26" s="16"/>
    </row>
    <row r="27" spans="1:15" ht="14.25" customHeight="1">
      <c r="A27" s="62"/>
      <c r="B27" s="60"/>
      <c r="C27" s="8" t="s">
        <v>41</v>
      </c>
      <c r="D27" s="18"/>
      <c r="E27" s="10"/>
      <c r="F27" s="42"/>
      <c r="G27" s="11">
        <f t="shared" si="0"/>
        <v>0</v>
      </c>
      <c r="H27" s="22">
        <f t="shared" si="1"/>
        <v>0</v>
      </c>
      <c r="I27" s="21">
        <f t="shared" si="2"/>
        <v>0</v>
      </c>
      <c r="J27" s="21">
        <f t="shared" si="3"/>
        <v>0</v>
      </c>
      <c r="K27" s="21">
        <f t="shared" si="4"/>
        <v>0</v>
      </c>
      <c r="M27" s="16"/>
      <c r="N27" s="16"/>
      <c r="O27" s="16"/>
    </row>
    <row r="28" spans="1:15" ht="14.25" customHeight="1">
      <c r="A28" s="62"/>
      <c r="B28" s="60"/>
      <c r="C28" s="8" t="s">
        <v>42</v>
      </c>
      <c r="D28" s="18"/>
      <c r="E28" s="10"/>
      <c r="F28" s="42"/>
      <c r="G28" s="11">
        <f t="shared" si="0"/>
        <v>0</v>
      </c>
      <c r="H28" s="22">
        <f t="shared" si="1"/>
        <v>0</v>
      </c>
      <c r="I28" s="21">
        <f t="shared" si="2"/>
        <v>0</v>
      </c>
      <c r="J28" s="21">
        <f t="shared" si="3"/>
        <v>0</v>
      </c>
      <c r="K28" s="21">
        <f t="shared" si="4"/>
        <v>0</v>
      </c>
      <c r="M28" s="16"/>
      <c r="N28" s="16"/>
      <c r="O28" s="16"/>
    </row>
    <row r="29" spans="1:11" ht="14.25" customHeight="1">
      <c r="A29" s="62"/>
      <c r="B29" s="60"/>
      <c r="C29" s="8" t="s">
        <v>43</v>
      </c>
      <c r="D29" s="18"/>
      <c r="E29" s="10"/>
      <c r="F29" s="42"/>
      <c r="G29" s="11">
        <f t="shared" si="0"/>
        <v>0</v>
      </c>
      <c r="H29" s="22">
        <f t="shared" si="1"/>
        <v>0</v>
      </c>
      <c r="I29" s="21">
        <f t="shared" si="2"/>
        <v>0</v>
      </c>
      <c r="J29" s="21">
        <f t="shared" si="3"/>
        <v>0</v>
      </c>
      <c r="K29" s="21">
        <f t="shared" si="4"/>
        <v>0</v>
      </c>
    </row>
    <row r="30" spans="1:11" ht="14.25" customHeight="1">
      <c r="A30" s="62"/>
      <c r="B30" s="60"/>
      <c r="C30" s="8" t="s">
        <v>44</v>
      </c>
      <c r="D30" s="18"/>
      <c r="E30" s="10"/>
      <c r="F30" s="42"/>
      <c r="G30" s="11">
        <f t="shared" si="0"/>
        <v>0</v>
      </c>
      <c r="H30" s="22">
        <f t="shared" si="1"/>
        <v>0</v>
      </c>
      <c r="I30" s="21">
        <f t="shared" si="2"/>
        <v>0</v>
      </c>
      <c r="J30" s="21">
        <f t="shared" si="3"/>
        <v>0</v>
      </c>
      <c r="K30" s="21">
        <f t="shared" si="4"/>
        <v>0</v>
      </c>
    </row>
    <row r="31" spans="1:11" ht="14.25" customHeight="1">
      <c r="A31" s="62"/>
      <c r="B31" s="60" t="s">
        <v>45</v>
      </c>
      <c r="C31" s="8" t="s">
        <v>81</v>
      </c>
      <c r="D31" s="18"/>
      <c r="E31" s="10"/>
      <c r="F31" s="42"/>
      <c r="G31" s="11">
        <f t="shared" si="0"/>
        <v>0</v>
      </c>
      <c r="H31" s="22">
        <f t="shared" si="1"/>
        <v>0</v>
      </c>
      <c r="I31" s="21">
        <f t="shared" si="2"/>
        <v>0</v>
      </c>
      <c r="J31" s="21">
        <f t="shared" si="3"/>
        <v>0</v>
      </c>
      <c r="K31" s="21">
        <f t="shared" si="4"/>
        <v>0</v>
      </c>
    </row>
    <row r="32" spans="1:11" ht="14.25" customHeight="1">
      <c r="A32" s="62"/>
      <c r="B32" s="60"/>
      <c r="C32" s="8" t="s">
        <v>82</v>
      </c>
      <c r="D32" s="18"/>
      <c r="E32" s="10"/>
      <c r="F32" s="42"/>
      <c r="G32" s="11">
        <f t="shared" si="0"/>
        <v>0</v>
      </c>
      <c r="H32" s="22">
        <f t="shared" si="1"/>
        <v>0</v>
      </c>
      <c r="I32" s="21">
        <f t="shared" si="2"/>
        <v>0</v>
      </c>
      <c r="J32" s="21">
        <f t="shared" si="3"/>
        <v>0</v>
      </c>
      <c r="K32" s="21">
        <f t="shared" si="4"/>
        <v>0</v>
      </c>
    </row>
    <row r="33" spans="1:11" ht="14.25" customHeight="1">
      <c r="A33" s="62"/>
      <c r="B33" s="60"/>
      <c r="C33" s="8" t="s">
        <v>72</v>
      </c>
      <c r="D33" s="18"/>
      <c r="E33" s="10"/>
      <c r="F33" s="42"/>
      <c r="G33" s="11">
        <f t="shared" si="0"/>
        <v>0</v>
      </c>
      <c r="H33" s="22">
        <f t="shared" si="1"/>
        <v>0</v>
      </c>
      <c r="I33" s="21">
        <f t="shared" si="2"/>
        <v>0</v>
      </c>
      <c r="J33" s="21">
        <f t="shared" si="3"/>
        <v>0</v>
      </c>
      <c r="K33" s="21">
        <f t="shared" si="4"/>
        <v>0</v>
      </c>
    </row>
    <row r="34" spans="1:11" ht="14.25" customHeight="1">
      <c r="A34" s="62"/>
      <c r="B34" s="60"/>
      <c r="C34" s="8" t="s">
        <v>73</v>
      </c>
      <c r="D34" s="18"/>
      <c r="E34" s="10"/>
      <c r="F34" s="42"/>
      <c r="G34" s="11">
        <f t="shared" si="0"/>
        <v>0</v>
      </c>
      <c r="H34" s="22">
        <f t="shared" si="1"/>
        <v>0</v>
      </c>
      <c r="I34" s="21">
        <f t="shared" si="2"/>
        <v>0</v>
      </c>
      <c r="J34" s="21">
        <f t="shared" si="3"/>
        <v>0</v>
      </c>
      <c r="K34" s="21">
        <f t="shared" si="4"/>
        <v>0</v>
      </c>
    </row>
    <row r="35" spans="1:11" ht="14.25" customHeight="1">
      <c r="A35" s="62"/>
      <c r="B35" s="60"/>
      <c r="C35" s="8" t="s">
        <v>83</v>
      </c>
      <c r="D35" s="18"/>
      <c r="E35" s="10"/>
      <c r="F35" s="42"/>
      <c r="G35" s="11">
        <f t="shared" si="0"/>
        <v>0</v>
      </c>
      <c r="H35" s="22">
        <f t="shared" si="1"/>
        <v>0</v>
      </c>
      <c r="I35" s="21">
        <f t="shared" si="2"/>
        <v>0</v>
      </c>
      <c r="J35" s="21">
        <f t="shared" si="3"/>
        <v>0</v>
      </c>
      <c r="K35" s="21">
        <f t="shared" si="4"/>
        <v>0</v>
      </c>
    </row>
    <row r="36" spans="1:11" ht="14.25" customHeight="1">
      <c r="A36" s="62"/>
      <c r="B36" s="60"/>
      <c r="C36" s="8" t="s">
        <v>75</v>
      </c>
      <c r="D36" s="18"/>
      <c r="E36" s="10"/>
      <c r="F36" s="42"/>
      <c r="G36" s="11">
        <f t="shared" si="0"/>
        <v>0</v>
      </c>
      <c r="H36" s="22">
        <f t="shared" si="1"/>
        <v>0</v>
      </c>
      <c r="I36" s="21">
        <f t="shared" si="2"/>
        <v>0</v>
      </c>
      <c r="J36" s="21">
        <f t="shared" si="3"/>
        <v>0</v>
      </c>
      <c r="K36" s="21">
        <f t="shared" si="4"/>
        <v>0</v>
      </c>
    </row>
    <row r="37" spans="1:11" ht="14.25" customHeight="1">
      <c r="A37" s="62"/>
      <c r="B37" s="60"/>
      <c r="C37" s="8" t="s">
        <v>46</v>
      </c>
      <c r="D37" s="18"/>
      <c r="E37" s="10"/>
      <c r="F37" s="42"/>
      <c r="G37" s="11">
        <f t="shared" si="0"/>
        <v>0</v>
      </c>
      <c r="H37" s="22">
        <f t="shared" si="1"/>
        <v>0</v>
      </c>
      <c r="I37" s="21">
        <f t="shared" si="2"/>
        <v>0</v>
      </c>
      <c r="J37" s="21">
        <f t="shared" si="3"/>
        <v>0</v>
      </c>
      <c r="K37" s="21">
        <f t="shared" si="4"/>
        <v>0</v>
      </c>
    </row>
    <row r="38" spans="1:11" ht="14.25" customHeight="1">
      <c r="A38" s="62"/>
      <c r="B38" s="60"/>
      <c r="C38" s="8" t="s">
        <v>74</v>
      </c>
      <c r="D38" s="18"/>
      <c r="E38" s="10"/>
      <c r="F38" s="42"/>
      <c r="G38" s="11">
        <f t="shared" si="0"/>
        <v>0</v>
      </c>
      <c r="H38" s="22">
        <f t="shared" si="1"/>
        <v>0</v>
      </c>
      <c r="I38" s="21">
        <f t="shared" si="2"/>
        <v>0</v>
      </c>
      <c r="J38" s="21">
        <f t="shared" si="3"/>
        <v>0</v>
      </c>
      <c r="K38" s="21">
        <f t="shared" si="4"/>
        <v>0</v>
      </c>
    </row>
    <row r="39" spans="1:11" ht="14.25" customHeight="1">
      <c r="A39" s="62"/>
      <c r="B39" s="60"/>
      <c r="C39" s="8" t="s">
        <v>76</v>
      </c>
      <c r="D39" s="18"/>
      <c r="E39" s="10"/>
      <c r="F39" s="42"/>
      <c r="G39" s="11">
        <f t="shared" si="0"/>
        <v>0</v>
      </c>
      <c r="H39" s="22">
        <f t="shared" si="1"/>
        <v>0</v>
      </c>
      <c r="I39" s="21">
        <f t="shared" si="2"/>
        <v>0</v>
      </c>
      <c r="J39" s="21">
        <f t="shared" si="3"/>
        <v>0</v>
      </c>
      <c r="K39" s="21">
        <f t="shared" si="4"/>
        <v>0</v>
      </c>
    </row>
    <row r="40" spans="1:11" ht="14.25" customHeight="1">
      <c r="A40" s="62"/>
      <c r="B40" s="60"/>
      <c r="C40" s="8" t="s">
        <v>84</v>
      </c>
      <c r="D40" s="18"/>
      <c r="E40" s="10"/>
      <c r="F40" s="42"/>
      <c r="G40" s="11">
        <f t="shared" si="0"/>
        <v>0</v>
      </c>
      <c r="H40" s="22">
        <f t="shared" si="1"/>
        <v>0</v>
      </c>
      <c r="I40" s="21">
        <f t="shared" si="2"/>
        <v>0</v>
      </c>
      <c r="J40" s="21">
        <f t="shared" si="3"/>
        <v>0</v>
      </c>
      <c r="K40" s="21">
        <f t="shared" si="4"/>
        <v>0</v>
      </c>
    </row>
    <row r="41" spans="1:11" ht="14.25" customHeight="1">
      <c r="A41" s="62"/>
      <c r="B41" s="60"/>
      <c r="C41" s="8" t="s">
        <v>77</v>
      </c>
      <c r="D41" s="18"/>
      <c r="E41" s="10"/>
      <c r="F41" s="42"/>
      <c r="G41" s="11">
        <f t="shared" si="0"/>
        <v>0</v>
      </c>
      <c r="H41" s="22">
        <f t="shared" si="1"/>
        <v>0</v>
      </c>
      <c r="I41" s="21">
        <f t="shared" si="2"/>
        <v>0</v>
      </c>
      <c r="J41" s="21">
        <f t="shared" si="3"/>
        <v>0</v>
      </c>
      <c r="K41" s="21">
        <f t="shared" si="4"/>
        <v>0</v>
      </c>
    </row>
    <row r="42" spans="1:11" ht="14.25" customHeight="1">
      <c r="A42" s="62"/>
      <c r="B42" s="60"/>
      <c r="C42" s="8" t="s">
        <v>78</v>
      </c>
      <c r="D42" s="18"/>
      <c r="E42" s="10"/>
      <c r="F42" s="42"/>
      <c r="G42" s="11">
        <f t="shared" si="0"/>
        <v>0</v>
      </c>
      <c r="H42" s="22">
        <f t="shared" si="1"/>
        <v>0</v>
      </c>
      <c r="I42" s="21">
        <f t="shared" si="2"/>
        <v>0</v>
      </c>
      <c r="J42" s="21">
        <f t="shared" si="3"/>
        <v>0</v>
      </c>
      <c r="K42" s="21">
        <f t="shared" si="4"/>
        <v>0</v>
      </c>
    </row>
    <row r="43" spans="1:11" ht="14.25" customHeight="1">
      <c r="A43" s="62"/>
      <c r="B43" s="60"/>
      <c r="C43" s="8" t="s">
        <v>79</v>
      </c>
      <c r="D43" s="18"/>
      <c r="E43" s="10"/>
      <c r="F43" s="42"/>
      <c r="G43" s="11">
        <f t="shared" si="0"/>
        <v>0</v>
      </c>
      <c r="H43" s="22">
        <f t="shared" si="1"/>
        <v>0</v>
      </c>
      <c r="I43" s="21">
        <f t="shared" si="2"/>
        <v>0</v>
      </c>
      <c r="J43" s="21">
        <f t="shared" si="3"/>
        <v>0</v>
      </c>
      <c r="K43" s="21">
        <f t="shared" si="4"/>
        <v>0</v>
      </c>
    </row>
    <row r="44" spans="1:11" ht="14.25" customHeight="1">
      <c r="A44" s="62"/>
      <c r="B44" s="60"/>
      <c r="C44" s="8" t="s">
        <v>80</v>
      </c>
      <c r="D44" s="18"/>
      <c r="E44" s="10"/>
      <c r="F44" s="42"/>
      <c r="G44" s="11">
        <f t="shared" si="0"/>
        <v>0</v>
      </c>
      <c r="H44" s="22">
        <f t="shared" si="1"/>
        <v>0</v>
      </c>
      <c r="I44" s="21">
        <f t="shared" si="2"/>
        <v>0</v>
      </c>
      <c r="J44" s="21">
        <f t="shared" si="3"/>
        <v>0</v>
      </c>
      <c r="K44" s="21">
        <f t="shared" si="4"/>
        <v>0</v>
      </c>
    </row>
    <row r="45" spans="1:11" ht="14.25" customHeight="1">
      <c r="A45" s="62"/>
      <c r="B45" s="60"/>
      <c r="C45" s="8" t="s">
        <v>47</v>
      </c>
      <c r="D45" s="18"/>
      <c r="E45" s="10"/>
      <c r="F45" s="42"/>
      <c r="G45" s="11">
        <f t="shared" si="0"/>
        <v>0</v>
      </c>
      <c r="H45" s="22">
        <f t="shared" si="1"/>
        <v>0</v>
      </c>
      <c r="I45" s="21">
        <f t="shared" si="2"/>
        <v>0</v>
      </c>
      <c r="J45" s="21">
        <f t="shared" si="3"/>
        <v>0</v>
      </c>
      <c r="K45" s="21">
        <f t="shared" si="4"/>
        <v>0</v>
      </c>
    </row>
    <row r="46" spans="1:11" ht="14.25" customHeight="1">
      <c r="A46" s="62"/>
      <c r="B46" s="60"/>
      <c r="C46" s="8" t="s">
        <v>48</v>
      </c>
      <c r="D46" s="18"/>
      <c r="E46" s="10"/>
      <c r="F46" s="42"/>
      <c r="G46" s="11">
        <f t="shared" si="0"/>
        <v>0</v>
      </c>
      <c r="H46" s="22">
        <f t="shared" si="1"/>
        <v>0</v>
      </c>
      <c r="I46" s="21">
        <f t="shared" si="2"/>
        <v>0</v>
      </c>
      <c r="J46" s="21">
        <f t="shared" si="3"/>
        <v>0</v>
      </c>
      <c r="K46" s="21">
        <f t="shared" si="4"/>
        <v>0</v>
      </c>
    </row>
    <row r="47" spans="1:11" ht="29.25" customHeight="1">
      <c r="A47" s="63"/>
      <c r="B47" s="60"/>
      <c r="C47" s="8" t="s">
        <v>49</v>
      </c>
      <c r="D47" s="18"/>
      <c r="E47" s="10"/>
      <c r="F47" s="41"/>
      <c r="G47" s="13">
        <f t="shared" si="0"/>
        <v>0</v>
      </c>
      <c r="H47" s="23">
        <f t="shared" si="1"/>
        <v>0</v>
      </c>
      <c r="I47" s="14">
        <f t="shared" si="2"/>
        <v>0</v>
      </c>
      <c r="J47" s="14">
        <f t="shared" si="3"/>
        <v>0</v>
      </c>
      <c r="K47" s="14">
        <f t="shared" si="4"/>
        <v>0</v>
      </c>
    </row>
    <row r="48" spans="1:11" ht="27">
      <c r="A48" s="59" t="s">
        <v>50</v>
      </c>
      <c r="B48" s="60" t="s">
        <v>51</v>
      </c>
      <c r="C48" s="8" t="s">
        <v>52</v>
      </c>
      <c r="D48" s="18"/>
      <c r="E48" s="10"/>
      <c r="F48" s="40">
        <f>SUM(G48:G49)</f>
        <v>0</v>
      </c>
      <c r="G48" s="19">
        <f>(5/2)*(H48/5)</f>
        <v>0</v>
      </c>
      <c r="H48" s="20">
        <f t="shared" si="1"/>
        <v>0</v>
      </c>
      <c r="I48" s="21">
        <f t="shared" si="2"/>
        <v>0</v>
      </c>
      <c r="J48" s="21">
        <f t="shared" si="3"/>
        <v>0</v>
      </c>
      <c r="K48" s="21">
        <f t="shared" si="4"/>
        <v>0</v>
      </c>
    </row>
    <row r="49" spans="1:11" ht="14.25" customHeight="1">
      <c r="A49" s="59"/>
      <c r="B49" s="60"/>
      <c r="C49" s="8" t="s">
        <v>53</v>
      </c>
      <c r="D49" s="18"/>
      <c r="E49" s="10"/>
      <c r="F49" s="41"/>
      <c r="G49" s="13">
        <f>(5/2)*(H49/5)</f>
        <v>0</v>
      </c>
      <c r="H49" s="23">
        <f t="shared" si="1"/>
        <v>0</v>
      </c>
      <c r="I49" s="14">
        <f t="shared" si="2"/>
        <v>0</v>
      </c>
      <c r="J49" s="14">
        <f t="shared" si="3"/>
        <v>0</v>
      </c>
      <c r="K49" s="14">
        <f t="shared" si="4"/>
        <v>0</v>
      </c>
    </row>
    <row r="50" spans="1:11" ht="14.25" customHeight="1">
      <c r="A50" s="59" t="s">
        <v>54</v>
      </c>
      <c r="B50" s="60" t="s">
        <v>55</v>
      </c>
      <c r="C50" s="8" t="s">
        <v>56</v>
      </c>
      <c r="D50" s="18"/>
      <c r="E50" s="10"/>
      <c r="F50" s="40">
        <f>SUM(G50:G51)</f>
        <v>0</v>
      </c>
      <c r="G50" s="19">
        <f>(5/2)*(H50/5)</f>
        <v>0</v>
      </c>
      <c r="H50" s="20">
        <f t="shared" si="1"/>
        <v>0</v>
      </c>
      <c r="I50" s="21">
        <f t="shared" si="2"/>
        <v>0</v>
      </c>
      <c r="J50" s="21">
        <f t="shared" si="3"/>
        <v>0</v>
      </c>
      <c r="K50" s="21">
        <f t="shared" si="4"/>
        <v>0</v>
      </c>
    </row>
    <row r="51" spans="1:11" ht="14.25" customHeight="1">
      <c r="A51" s="59"/>
      <c r="B51" s="60"/>
      <c r="C51" s="8" t="s">
        <v>57</v>
      </c>
      <c r="D51" s="18"/>
      <c r="E51" s="10"/>
      <c r="F51" s="41"/>
      <c r="G51" s="13">
        <f>(5/2)*(H51/5)</f>
        <v>0</v>
      </c>
      <c r="H51" s="23">
        <f t="shared" si="1"/>
        <v>0</v>
      </c>
      <c r="I51" s="14">
        <f t="shared" si="2"/>
        <v>0</v>
      </c>
      <c r="J51" s="14">
        <f t="shared" si="3"/>
        <v>0</v>
      </c>
      <c r="K51" s="14">
        <f t="shared" si="4"/>
        <v>0</v>
      </c>
    </row>
    <row r="52" spans="1:11" ht="14.25" customHeight="1">
      <c r="A52" s="59" t="s">
        <v>58</v>
      </c>
      <c r="B52" s="56" t="s">
        <v>59</v>
      </c>
      <c r="C52" s="8" t="s">
        <v>60</v>
      </c>
      <c r="D52" s="18"/>
      <c r="E52" s="10"/>
      <c r="F52" s="40">
        <f>SUM(G52:G58)+SUM(G60:G63)</f>
        <v>0</v>
      </c>
      <c r="G52" s="19">
        <f aca="true" t="shared" si="5" ref="G52:G58">(30/11)*(H52/5)</f>
        <v>0</v>
      </c>
      <c r="H52" s="20">
        <f t="shared" si="1"/>
        <v>0</v>
      </c>
      <c r="I52" s="21">
        <f t="shared" si="2"/>
        <v>0</v>
      </c>
      <c r="J52" s="21">
        <f t="shared" si="3"/>
        <v>0</v>
      </c>
      <c r="K52" s="21">
        <f t="shared" si="4"/>
        <v>0</v>
      </c>
    </row>
    <row r="53" spans="1:11" ht="14.25" customHeight="1">
      <c r="A53" s="59"/>
      <c r="B53" s="57"/>
      <c r="C53" s="8" t="s">
        <v>61</v>
      </c>
      <c r="D53" s="18"/>
      <c r="E53" s="10"/>
      <c r="F53" s="42"/>
      <c r="G53" s="11">
        <f t="shared" si="5"/>
        <v>0</v>
      </c>
      <c r="H53" s="22">
        <f t="shared" si="1"/>
        <v>0</v>
      </c>
      <c r="I53" s="21">
        <f t="shared" si="2"/>
        <v>0</v>
      </c>
      <c r="J53" s="21">
        <f t="shared" si="3"/>
        <v>0</v>
      </c>
      <c r="K53" s="21">
        <f t="shared" si="4"/>
        <v>0</v>
      </c>
    </row>
    <row r="54" spans="1:11" ht="14.25" customHeight="1">
      <c r="A54" s="59"/>
      <c r="B54" s="57"/>
      <c r="C54" s="8" t="s">
        <v>62</v>
      </c>
      <c r="D54" s="18"/>
      <c r="E54" s="10"/>
      <c r="F54" s="42"/>
      <c r="G54" s="11">
        <f t="shared" si="5"/>
        <v>0</v>
      </c>
      <c r="H54" s="22">
        <f t="shared" si="1"/>
        <v>0</v>
      </c>
      <c r="I54" s="21">
        <f t="shared" si="2"/>
        <v>0</v>
      </c>
      <c r="J54" s="21">
        <f t="shared" si="3"/>
        <v>0</v>
      </c>
      <c r="K54" s="21">
        <f t="shared" si="4"/>
        <v>0</v>
      </c>
    </row>
    <row r="55" spans="1:11" ht="14.25" customHeight="1">
      <c r="A55" s="59"/>
      <c r="B55" s="57"/>
      <c r="C55" s="8" t="s">
        <v>63</v>
      </c>
      <c r="D55" s="18"/>
      <c r="E55" s="10"/>
      <c r="F55" s="42"/>
      <c r="G55" s="11">
        <f t="shared" si="5"/>
        <v>0</v>
      </c>
      <c r="H55" s="22">
        <f t="shared" si="1"/>
        <v>0</v>
      </c>
      <c r="I55" s="21">
        <f t="shared" si="2"/>
        <v>0</v>
      </c>
      <c r="J55" s="21">
        <f t="shared" si="3"/>
        <v>0</v>
      </c>
      <c r="K55" s="21">
        <f t="shared" si="4"/>
        <v>0</v>
      </c>
    </row>
    <row r="56" spans="1:11" ht="14.25" customHeight="1">
      <c r="A56" s="59"/>
      <c r="B56" s="57"/>
      <c r="C56" s="8" t="s">
        <v>64</v>
      </c>
      <c r="D56" s="18"/>
      <c r="E56" s="10"/>
      <c r="F56" s="42"/>
      <c r="G56" s="11">
        <f t="shared" si="5"/>
        <v>0</v>
      </c>
      <c r="H56" s="22">
        <f t="shared" si="1"/>
        <v>0</v>
      </c>
      <c r="I56" s="21">
        <f t="shared" si="2"/>
        <v>0</v>
      </c>
      <c r="J56" s="21">
        <f t="shared" si="3"/>
        <v>0</v>
      </c>
      <c r="K56" s="21">
        <f t="shared" si="4"/>
        <v>0</v>
      </c>
    </row>
    <row r="57" spans="1:11" ht="14.25" customHeight="1">
      <c r="A57" s="59"/>
      <c r="B57" s="57"/>
      <c r="C57" s="8" t="s">
        <v>65</v>
      </c>
      <c r="D57" s="18"/>
      <c r="E57" s="10"/>
      <c r="F57" s="42"/>
      <c r="G57" s="11">
        <f t="shared" si="5"/>
        <v>0</v>
      </c>
      <c r="H57" s="22">
        <f t="shared" si="1"/>
        <v>0</v>
      </c>
      <c r="I57" s="21">
        <f t="shared" si="2"/>
        <v>0</v>
      </c>
      <c r="J57" s="21">
        <f t="shared" si="3"/>
        <v>0</v>
      </c>
      <c r="K57" s="21">
        <f t="shared" si="4"/>
        <v>0</v>
      </c>
    </row>
    <row r="58" spans="1:11" ht="14.25" customHeight="1">
      <c r="A58" s="59"/>
      <c r="B58" s="57"/>
      <c r="C58" s="8" t="s">
        <v>66</v>
      </c>
      <c r="D58" s="18"/>
      <c r="E58" s="10"/>
      <c r="F58" s="42"/>
      <c r="G58" s="11">
        <f t="shared" si="5"/>
        <v>0</v>
      </c>
      <c r="H58" s="22">
        <f t="shared" si="1"/>
        <v>0</v>
      </c>
      <c r="I58" s="21">
        <f t="shared" si="2"/>
        <v>0</v>
      </c>
      <c r="J58" s="21">
        <f t="shared" si="3"/>
        <v>0</v>
      </c>
      <c r="K58" s="21">
        <f t="shared" si="4"/>
        <v>0</v>
      </c>
    </row>
    <row r="59" spans="1:11" ht="14.25" customHeight="1">
      <c r="A59" s="59"/>
      <c r="B59" s="57"/>
      <c r="C59" s="8"/>
      <c r="D59" s="18"/>
      <c r="E59" s="10"/>
      <c r="F59" s="42"/>
      <c r="G59" s="11"/>
      <c r="H59" s="22"/>
      <c r="I59" s="12"/>
      <c r="J59" s="12"/>
      <c r="K59" s="21"/>
    </row>
    <row r="60" spans="1:11" ht="14.25" customHeight="1">
      <c r="A60" s="59"/>
      <c r="B60" s="57"/>
      <c r="C60" s="8" t="s">
        <v>67</v>
      </c>
      <c r="D60" s="18"/>
      <c r="E60" s="10"/>
      <c r="F60" s="42"/>
      <c r="G60" s="11">
        <f>(30/11)*(H60/5)</f>
        <v>0</v>
      </c>
      <c r="H60" s="22">
        <f>SUM(I60:K60)</f>
        <v>0</v>
      </c>
      <c r="I60" s="21">
        <f>IF(D60="◎",5,0)</f>
        <v>0</v>
      </c>
      <c r="J60" s="21">
        <f>IF(D60="○",3,0)</f>
        <v>0</v>
      </c>
      <c r="K60" s="21">
        <f>IF(D60="×",0,0)</f>
        <v>0</v>
      </c>
    </row>
    <row r="61" spans="1:11" ht="14.25" customHeight="1">
      <c r="A61" s="59"/>
      <c r="B61" s="57"/>
      <c r="C61" s="8" t="s">
        <v>68</v>
      </c>
      <c r="D61" s="18"/>
      <c r="E61" s="10"/>
      <c r="F61" s="42"/>
      <c r="G61" s="11">
        <f>(30/11)*(H61/5)</f>
        <v>0</v>
      </c>
      <c r="H61" s="22">
        <f>SUM(I61:K61)</f>
        <v>0</v>
      </c>
      <c r="I61" s="21">
        <f>IF(D61="◎",5,0)</f>
        <v>0</v>
      </c>
      <c r="J61" s="21">
        <f>IF(D61="○",3,0)</f>
        <v>0</v>
      </c>
      <c r="K61" s="21">
        <f>IF(D61="×",0,0)</f>
        <v>0</v>
      </c>
    </row>
    <row r="62" spans="1:11" ht="14.25" customHeight="1">
      <c r="A62" s="59"/>
      <c r="B62" s="57"/>
      <c r="C62" s="8" t="s">
        <v>69</v>
      </c>
      <c r="D62" s="18"/>
      <c r="E62" s="10"/>
      <c r="F62" s="42"/>
      <c r="G62" s="11">
        <f>(30/11)*(H62/5)</f>
        <v>0</v>
      </c>
      <c r="H62" s="22">
        <f>SUM(I62:K62)</f>
        <v>0</v>
      </c>
      <c r="I62" s="21">
        <f>IF(D62="◎",5,0)</f>
        <v>0</v>
      </c>
      <c r="J62" s="21">
        <f>IF(D62="○",3,0)</f>
        <v>0</v>
      </c>
      <c r="K62" s="21">
        <f>IF(D62="×",0,0)</f>
        <v>0</v>
      </c>
    </row>
    <row r="63" spans="1:11" ht="14.25" customHeight="1" thickBot="1">
      <c r="A63" s="64"/>
      <c r="B63" s="65"/>
      <c r="C63" s="27" t="s">
        <v>70</v>
      </c>
      <c r="D63" s="28"/>
      <c r="E63" s="29"/>
      <c r="F63" s="41"/>
      <c r="G63" s="13">
        <f>(30/11)*(H63/5)</f>
        <v>0</v>
      </c>
      <c r="H63" s="23">
        <f>SUM(I63:K63)</f>
        <v>0</v>
      </c>
      <c r="I63" s="33">
        <f>IF(D63="◎",5,0)</f>
        <v>0</v>
      </c>
      <c r="J63" s="33">
        <f>IF(D63="○",3,0)</f>
        <v>0</v>
      </c>
      <c r="K63" s="33">
        <f>IF(D63="×",0,0)</f>
        <v>0</v>
      </c>
    </row>
    <row r="64" ht="9.75" customHeight="1"/>
    <row r="65" ht="14.25" thickBot="1">
      <c r="F65" s="30" t="s">
        <v>71</v>
      </c>
    </row>
    <row r="66" ht="15" thickBot="1" thickTop="1">
      <c r="F66" s="31">
        <f>F52+F50+F48+F25+F19+F15+F11+F8</f>
        <v>0</v>
      </c>
    </row>
    <row r="67" ht="14.25" thickTop="1"/>
  </sheetData>
  <mergeCells count="51">
    <mergeCell ref="E2:K2"/>
    <mergeCell ref="E3:K3"/>
    <mergeCell ref="G6:G7"/>
    <mergeCell ref="G8:G10"/>
    <mergeCell ref="G11:G14"/>
    <mergeCell ref="G15:G18"/>
    <mergeCell ref="A6:A7"/>
    <mergeCell ref="B6:B7"/>
    <mergeCell ref="C6:C7"/>
    <mergeCell ref="D11:D14"/>
    <mergeCell ref="A8:A10"/>
    <mergeCell ref="B8:B10"/>
    <mergeCell ref="B11:B14"/>
    <mergeCell ref="A11:A18"/>
    <mergeCell ref="D8:D10"/>
    <mergeCell ref="D15:D18"/>
    <mergeCell ref="A52:A63"/>
    <mergeCell ref="B52:B63"/>
    <mergeCell ref="B48:B49"/>
    <mergeCell ref="B50:B51"/>
    <mergeCell ref="B15:B18"/>
    <mergeCell ref="A48:A49"/>
    <mergeCell ref="A50:A51"/>
    <mergeCell ref="B25:B30"/>
    <mergeCell ref="B31:B47"/>
    <mergeCell ref="A19:A23"/>
    <mergeCell ref="A24:A47"/>
    <mergeCell ref="B19:B23"/>
    <mergeCell ref="I11:I14"/>
    <mergeCell ref="J11:J14"/>
    <mergeCell ref="K11:K14"/>
    <mergeCell ref="H8:H10"/>
    <mergeCell ref="F52:F63"/>
    <mergeCell ref="F19:F23"/>
    <mergeCell ref="H6:K6"/>
    <mergeCell ref="F25:F47"/>
    <mergeCell ref="F6:F7"/>
    <mergeCell ref="F8:F10"/>
    <mergeCell ref="F11:F14"/>
    <mergeCell ref="F15:F18"/>
    <mergeCell ref="K15:K18"/>
    <mergeCell ref="J8:J10"/>
    <mergeCell ref="D4:K5"/>
    <mergeCell ref="F48:F49"/>
    <mergeCell ref="F50:F51"/>
    <mergeCell ref="H15:H18"/>
    <mergeCell ref="I15:I18"/>
    <mergeCell ref="J15:J18"/>
    <mergeCell ref="K8:K10"/>
    <mergeCell ref="I8:I10"/>
    <mergeCell ref="H11:H14"/>
  </mergeCells>
  <hyperlinks>
    <hyperlink ref="E2" r:id="rId1" display="提供：日立情報システムズ　基幹業務パッケージ「TENSUITE」サイト"/>
    <hyperlink ref="E2:K2" r:id="rId2" display="提供：日立情報システムズ　基幹業務パッケージ「TENSUITE」サイト"/>
    <hyperlink ref="E3:K3" r:id="rId3" display="コラム第9回「正しいＩＴベンダーの選定・評価法」"/>
  </hyperlinks>
  <printOptions/>
  <pageMargins left="0.38" right="0.2" top="0.57" bottom="0.38" header="0.38" footer="0.19"/>
  <pageSetup fitToHeight="1" fitToWidth="1" horizontalDpi="600" verticalDpi="600" orientation="portrait" paperSize="9" scale="6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</dc:creator>
  <cp:keywords/>
  <dc:description/>
  <cp:lastModifiedBy>20008158</cp:lastModifiedBy>
  <cp:lastPrinted>2009-10-15T08:29:45Z</cp:lastPrinted>
  <dcterms:created xsi:type="dcterms:W3CDTF">2009-09-28T06:10:48Z</dcterms:created>
  <dcterms:modified xsi:type="dcterms:W3CDTF">2009-10-15T08:29:50Z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